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es" sheetId="1" state="visible" r:id="rId1"/>
    <sheet xmlns:r="http://schemas.openxmlformats.org/officeDocument/2006/relationships" name="Formateurs" sheetId="2" state="visible" r:id="rId2"/>
    <sheet xmlns:r="http://schemas.openxmlformats.org/officeDocument/2006/relationships" name="Corrigé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/MM/YYYY"/>
    <numFmt numFmtId="166" formatCode="#,##0 €"/>
  </numFmts>
  <fonts count="5">
    <font>
      <name val="Calibri"/>
      <family val="2"/>
      <color theme="1"/>
      <sz val="11"/>
      <scheme val="minor"/>
    </font>
    <font>
      <name val="Arial"/>
      <b val="1"/>
      <color rgb="00003A6C"/>
      <sz val="13"/>
    </font>
    <font>
      <name val="Arial"/>
      <sz val="10"/>
    </font>
    <font>
      <name val="Arial"/>
      <b val="1"/>
      <sz val="10"/>
    </font>
    <font>
      <name val="Arial"/>
      <i val="1"/>
      <sz val="9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3" fillId="0" borderId="1" pivotButton="0" quotePrefix="0" xfId="0"/>
    <xf numFmtId="166" fontId="0" fillId="0" borderId="1" pivotButton="0" quotePrefix="0" xfId="0"/>
    <xf numFmtId="10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Ventes" displayName="Ventes" ref="A1:G25" headerRowCount="1">
  <autoFilter ref="A1:G25"/>
  <tableColumns count="7">
    <tableColumn id="1" name="Date"/>
    <tableColumn id="2" name="Région"/>
    <tableColumn id="3" name="Formation"/>
    <tableColumn id="4" name="Formateur"/>
    <tableColumn id="5" name="Stagiaires"/>
    <tableColumn id="6" name="Montant HT"/>
    <tableColumn id="7" name="Coût"/>
  </tableColumns>
  <tableStyleInfo name="TableStyleMedium2" showRowStripes="1"/>
</table>
</file>

<file path=xl/tables/table2.xml><?xml version="1.0" encoding="utf-8"?>
<table xmlns="http://schemas.openxmlformats.org/spreadsheetml/2006/main" id="2" name="Formateurs" displayName="Formateurs" ref="A1:C4" headerRowCount="1">
  <autoFilter ref="A1:C4"/>
  <tableColumns count="3">
    <tableColumn id="1" name="Formateur"/>
    <tableColumn id="2" name="Statut"/>
    <tableColumn id="3" name="Tarif jour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11" customWidth="1" min="4" max="4"/>
    <col width="11" customWidth="1" min="5" max="5"/>
    <col width="13" customWidth="1" min="6" max="6"/>
    <col width="11" customWidth="1" min="7" max="7"/>
    <col width="3" customWidth="1" min="8" max="8"/>
    <col width="100" customWidth="1" min="9" max="9"/>
  </cols>
  <sheetData>
    <row r="1">
      <c r="A1" t="inlineStr">
        <is>
          <t>Date</t>
        </is>
      </c>
      <c r="B1" t="inlineStr">
        <is>
          <t>Région</t>
        </is>
      </c>
      <c r="C1" t="inlineStr">
        <is>
          <t>Formation</t>
        </is>
      </c>
      <c r="D1" t="inlineStr">
        <is>
          <t>Formateur</t>
        </is>
      </c>
      <c r="E1" t="inlineStr">
        <is>
          <t>Stagiaires</t>
        </is>
      </c>
      <c r="F1" t="inlineStr">
        <is>
          <t>Montant HT</t>
        </is>
      </c>
      <c r="G1" t="inlineStr">
        <is>
          <t>Coût</t>
        </is>
      </c>
      <c r="I1" s="1" t="inlineStr">
        <is>
          <t>Consignes – Tableaux croisés dynamiques</t>
        </is>
      </c>
    </row>
    <row r="2">
      <c r="A2" s="2" t="n">
        <v>46025</v>
      </c>
      <c r="B2" t="inlineStr">
        <is>
          <t>Est</t>
        </is>
      </c>
      <c r="C2" t="inlineStr">
        <is>
          <t>Excel</t>
        </is>
      </c>
      <c r="D2" t="inlineStr">
        <is>
          <t>Manu</t>
        </is>
      </c>
      <c r="E2" t="n">
        <v>3</v>
      </c>
      <c r="F2" s="3" t="n">
        <v>1260</v>
      </c>
      <c r="G2" s="3" t="n">
        <v>880</v>
      </c>
      <c r="I2" s="4" t="inlineStr">
        <is>
          <t>1. Cliquez dans le tableau Ventes › Insertion › Tableaux croisés dynamiques recommandés : observez les suggestions.</t>
        </is>
      </c>
    </row>
    <row r="3">
      <c r="A3" s="2" t="n">
        <v>46031</v>
      </c>
      <c r="B3" t="inlineStr">
        <is>
          <t>Sud</t>
        </is>
      </c>
      <c r="C3" t="inlineStr">
        <is>
          <t>Outlook</t>
        </is>
      </c>
      <c r="D3" t="inlineStr">
        <is>
          <t>Manu</t>
        </is>
      </c>
      <c r="E3" t="n">
        <v>3</v>
      </c>
      <c r="F3" s="3" t="n">
        <v>900</v>
      </c>
      <c r="G3" s="3" t="n">
        <v>760</v>
      </c>
      <c r="I3" s="4" t="inlineStr">
        <is>
          <t>2. Insertion › Tableau croisé dynamique (nouvelle feuille) : Formation en Lignes, Région en Colonnes, Montant HT en Valeurs. Attendu : total 53 690 €, Excel 21 420 €.</t>
        </is>
      </c>
    </row>
    <row r="4">
      <c r="A4" s="2" t="n">
        <v>46035</v>
      </c>
      <c r="B4" t="inlineStr">
        <is>
          <t>Est</t>
        </is>
      </c>
      <c r="C4" t="inlineStr">
        <is>
          <t>Excel</t>
        </is>
      </c>
      <c r="D4" t="inlineStr">
        <is>
          <t>Manu</t>
        </is>
      </c>
      <c r="E4" t="n">
        <v>11</v>
      </c>
      <c r="F4" s="3" t="n">
        <v>4620</v>
      </c>
      <c r="G4" s="3" t="n">
        <v>2160</v>
      </c>
      <c r="I4" s="4" t="inlineStr">
        <is>
          <t>3. Ajoutez Date en Lignes au-dessus de Formation, clic droit › Grouper › Trimestres (Trim1 25 210 €, Trim2 28 480 €). Insérez une chronologie sur Date.</t>
        </is>
      </c>
    </row>
    <row r="5">
      <c r="A5" s="2" t="n">
        <v>46044</v>
      </c>
      <c r="B5" t="inlineStr">
        <is>
          <t>Nord</t>
        </is>
      </c>
      <c r="C5" t="inlineStr">
        <is>
          <t>PowerPoint</t>
        </is>
      </c>
      <c r="D5" t="inlineStr">
        <is>
          <t>Julie</t>
        </is>
      </c>
      <c r="E5" t="n">
        <v>2</v>
      </c>
      <c r="F5" s="3" t="n">
        <v>760</v>
      </c>
      <c r="G5" s="3" t="n">
        <v>700</v>
      </c>
      <c r="I5" s="4" t="inlineStr">
        <is>
          <t>4. Glissez Stagiaires en Lignes, Grouper par 5 (1-5, 6-10, 11-15). Groupez Word et Outlook : renommez Groupe1 en « Traitement de texte ».</t>
        </is>
      </c>
    </row>
    <row r="6">
      <c r="A6" s="2" t="n">
        <v>46058</v>
      </c>
      <c r="B6" t="inlineStr">
        <is>
          <t>Nord</t>
        </is>
      </c>
      <c r="C6" t="inlineStr">
        <is>
          <t>Outlook</t>
        </is>
      </c>
      <c r="D6" t="inlineStr">
        <is>
          <t>Karim</t>
        </is>
      </c>
      <c r="E6" t="n">
        <v>5</v>
      </c>
      <c r="F6" s="3" t="n">
        <v>1500</v>
      </c>
      <c r="G6" s="3" t="n">
        <v>1000</v>
      </c>
      <c r="I6" s="4" t="inlineStr">
        <is>
          <t>5. Afficher les valeurs › % du total général : Excel = 39,90 %. Changez ensuite la synthèse en Moyenne, puis revenez à Somme.</t>
        </is>
      </c>
    </row>
    <row r="7">
      <c r="A7" s="2" t="n">
        <v>46058</v>
      </c>
      <c r="B7" t="inlineStr">
        <is>
          <t>Nord</t>
        </is>
      </c>
      <c r="C7" t="inlineStr">
        <is>
          <t>Outlook</t>
        </is>
      </c>
      <c r="D7" t="inlineStr">
        <is>
          <t>Karim</t>
        </is>
      </c>
      <c r="E7" t="n">
        <v>11</v>
      </c>
      <c r="F7" s="3" t="n">
        <v>3300</v>
      </c>
      <c r="G7" s="3" t="n">
        <v>1720</v>
      </c>
      <c r="I7" s="4" t="inlineStr">
        <is>
          <t>6. Champs, éléments et jeux › Champ calculé : Marge = 'Montant HT' - Coût. Attendu : 23 070 €.</t>
        </is>
      </c>
    </row>
    <row r="8">
      <c r="A8" s="2" t="n">
        <v>46059</v>
      </c>
      <c r="B8" t="inlineStr">
        <is>
          <t>Nord</t>
        </is>
      </c>
      <c r="C8" t="inlineStr">
        <is>
          <t>Word</t>
        </is>
      </c>
      <c r="D8" t="inlineStr">
        <is>
          <t>Karim</t>
        </is>
      </c>
      <c r="E8" t="n">
        <v>6</v>
      </c>
      <c r="F8" s="3" t="n">
        <v>2100</v>
      </c>
      <c r="G8" s="3" t="n">
        <v>1240</v>
      </c>
      <c r="I8" s="4" t="inlineStr">
        <is>
          <t>7. Ajoutez une ligne au tableau Ventes (09/07/2026 ; Sud ; Excel ; Julie ; 8 ; 3 360 ; 1 680), puis Actualiser (Alt + F5) : total 57 050 €.</t>
        </is>
      </c>
    </row>
    <row r="9">
      <c r="A9" s="2" t="n">
        <v>46067</v>
      </c>
      <c r="B9" t="inlineStr">
        <is>
          <t>Est</t>
        </is>
      </c>
      <c r="C9" t="inlineStr">
        <is>
          <t>Excel</t>
        </is>
      </c>
      <c r="D9" t="inlineStr">
        <is>
          <t>Karim</t>
        </is>
      </c>
      <c r="E9" t="n">
        <v>2</v>
      </c>
      <c r="F9" s="3" t="n">
        <v>840</v>
      </c>
      <c r="G9" s="3" t="n">
        <v>720</v>
      </c>
      <c r="I9" s="4" t="inlineStr">
        <is>
          <t>8. Triez les formations par montant décroissant, appliquez des barres de données (option « toutes les cellules affichant Somme de Montant HT »).</t>
        </is>
      </c>
    </row>
    <row r="10">
      <c r="A10" s="2" t="n">
        <v>46088</v>
      </c>
      <c r="B10" t="inlineStr">
        <is>
          <t>Est</t>
        </is>
      </c>
      <c r="C10" t="inlineStr">
        <is>
          <t>PowerPoint</t>
        </is>
      </c>
      <c r="D10" t="inlineStr">
        <is>
          <t>Karim</t>
        </is>
      </c>
      <c r="E10" t="n">
        <v>3</v>
      </c>
      <c r="F10" s="3" t="n">
        <v>1140</v>
      </c>
      <c r="G10" s="3" t="n">
        <v>850</v>
      </c>
      <c r="I10" s="4" t="inlineStr">
        <is>
          <t>9. Données › Relations : Ventes[Formateur] ↔ Formateurs[Formateur]. Nouveau TCD à partir du modèle de données : Statut en Lignes, Montant HT en Valeurs.</t>
        </is>
      </c>
    </row>
    <row r="11">
      <c r="A11" s="2" t="n">
        <v>46098</v>
      </c>
      <c r="B11" t="inlineStr">
        <is>
          <t>Est</t>
        </is>
      </c>
      <c r="C11" t="inlineStr">
        <is>
          <t>Excel</t>
        </is>
      </c>
      <c r="D11" t="inlineStr">
        <is>
          <t>Manu</t>
        </is>
      </c>
      <c r="E11" t="n">
        <v>12</v>
      </c>
      <c r="F11" s="3" t="n">
        <v>5040</v>
      </c>
      <c r="G11" s="3" t="n">
        <v>2320</v>
      </c>
      <c r="I11" s="4" t="inlineStr">
        <is>
          <t>10. Analyse du tableau croisé dynamique › Graphique croisé dynamique (histogramme groupé).</t>
        </is>
      </c>
    </row>
    <row r="12">
      <c r="A12" s="2" t="n">
        <v>46100</v>
      </c>
      <c r="B12" t="inlineStr">
        <is>
          <t>Sud</t>
        </is>
      </c>
      <c r="C12" t="inlineStr">
        <is>
          <t>Word</t>
        </is>
      </c>
      <c r="D12" t="inlineStr">
        <is>
          <t>Manu</t>
        </is>
      </c>
      <c r="E12" t="n">
        <v>3</v>
      </c>
      <c r="F12" s="3" t="n">
        <v>1050</v>
      </c>
      <c r="G12" s="3" t="n">
        <v>820</v>
      </c>
    </row>
    <row r="13">
      <c r="A13" s="2" t="n">
        <v>46101</v>
      </c>
      <c r="B13" t="inlineStr">
        <is>
          <t>Sud</t>
        </is>
      </c>
      <c r="C13" t="inlineStr">
        <is>
          <t>Outlook</t>
        </is>
      </c>
      <c r="D13" t="inlineStr">
        <is>
          <t>Julie</t>
        </is>
      </c>
      <c r="E13" t="n">
        <v>9</v>
      </c>
      <c r="F13" s="3" t="n">
        <v>2700</v>
      </c>
      <c r="G13" s="3" t="n">
        <v>1480</v>
      </c>
    </row>
    <row r="14">
      <c r="A14" s="2" t="n">
        <v>46123</v>
      </c>
      <c r="B14" t="inlineStr">
        <is>
          <t>Nord</t>
        </is>
      </c>
      <c r="C14" t="inlineStr">
        <is>
          <t>Word</t>
        </is>
      </c>
      <c r="D14" t="inlineStr">
        <is>
          <t>Karim</t>
        </is>
      </c>
      <c r="E14" t="n">
        <v>10</v>
      </c>
      <c r="F14" s="3" t="n">
        <v>3500</v>
      </c>
      <c r="G14" s="3" t="n">
        <v>1800</v>
      </c>
    </row>
    <row r="15">
      <c r="A15" s="2" t="n">
        <v>46127</v>
      </c>
      <c r="B15" t="inlineStr">
        <is>
          <t>Nord</t>
        </is>
      </c>
      <c r="C15" t="inlineStr">
        <is>
          <t>Excel</t>
        </is>
      </c>
      <c r="D15" t="inlineStr">
        <is>
          <t>Karim</t>
        </is>
      </c>
      <c r="E15" t="n">
        <v>4</v>
      </c>
      <c r="F15" s="3" t="n">
        <v>1680</v>
      </c>
      <c r="G15" s="3" t="n">
        <v>1040</v>
      </c>
    </row>
    <row r="16">
      <c r="A16" s="2" t="n">
        <v>46128</v>
      </c>
      <c r="B16" t="inlineStr">
        <is>
          <t>Sud</t>
        </is>
      </c>
      <c r="C16" t="inlineStr">
        <is>
          <t>Outlook</t>
        </is>
      </c>
      <c r="D16" t="inlineStr">
        <is>
          <t>Karim</t>
        </is>
      </c>
      <c r="E16" t="n">
        <v>6</v>
      </c>
      <c r="F16" s="3" t="n">
        <v>1800</v>
      </c>
      <c r="G16" s="3" t="n">
        <v>1120</v>
      </c>
    </row>
    <row r="17">
      <c r="A17" s="2" t="n">
        <v>46139</v>
      </c>
      <c r="B17" t="inlineStr">
        <is>
          <t>Sud</t>
        </is>
      </c>
      <c r="C17" t="inlineStr">
        <is>
          <t>PowerPoint</t>
        </is>
      </c>
      <c r="D17" t="inlineStr">
        <is>
          <t>Manu</t>
        </is>
      </c>
      <c r="E17" t="n">
        <v>4</v>
      </c>
      <c r="F17" s="3" t="n">
        <v>1520</v>
      </c>
      <c r="G17" s="3" t="n">
        <v>1000</v>
      </c>
    </row>
    <row r="18">
      <c r="A18" s="2" t="n">
        <v>46152</v>
      </c>
      <c r="B18" t="inlineStr">
        <is>
          <t>Nord</t>
        </is>
      </c>
      <c r="C18" t="inlineStr">
        <is>
          <t>Outlook</t>
        </is>
      </c>
      <c r="D18" t="inlineStr">
        <is>
          <t>Manu</t>
        </is>
      </c>
      <c r="E18" t="n">
        <v>9</v>
      </c>
      <c r="F18" s="3" t="n">
        <v>2700</v>
      </c>
      <c r="G18" s="3" t="n">
        <v>1480</v>
      </c>
    </row>
    <row r="19">
      <c r="A19" s="2" t="n">
        <v>46157</v>
      </c>
      <c r="B19" t="inlineStr">
        <is>
          <t>Nord</t>
        </is>
      </c>
      <c r="C19" t="inlineStr">
        <is>
          <t>PowerPoint</t>
        </is>
      </c>
      <c r="D19" t="inlineStr">
        <is>
          <t>Julie</t>
        </is>
      </c>
      <c r="E19" t="n">
        <v>2</v>
      </c>
      <c r="F19" s="3" t="n">
        <v>760</v>
      </c>
      <c r="G19" s="3" t="n">
        <v>700</v>
      </c>
    </row>
    <row r="20">
      <c r="A20" s="2" t="n">
        <v>46163</v>
      </c>
      <c r="B20" t="inlineStr">
        <is>
          <t>Est</t>
        </is>
      </c>
      <c r="C20" t="inlineStr">
        <is>
          <t>PowerPoint</t>
        </is>
      </c>
      <c r="D20" t="inlineStr">
        <is>
          <t>Julie</t>
        </is>
      </c>
      <c r="E20" t="n">
        <v>9</v>
      </c>
      <c r="F20" s="3" t="n">
        <v>3420</v>
      </c>
      <c r="G20" s="3" t="n">
        <v>1750</v>
      </c>
    </row>
    <row r="21">
      <c r="A21" s="2" t="n">
        <v>46169</v>
      </c>
      <c r="B21" t="inlineStr">
        <is>
          <t>Est</t>
        </is>
      </c>
      <c r="C21" t="inlineStr">
        <is>
          <t>Excel</t>
        </is>
      </c>
      <c r="D21" t="inlineStr">
        <is>
          <t>Karim</t>
        </is>
      </c>
      <c r="E21" t="n">
        <v>7</v>
      </c>
      <c r="F21" s="3" t="n">
        <v>2940</v>
      </c>
      <c r="G21" s="3" t="n">
        <v>1520</v>
      </c>
    </row>
    <row r="22">
      <c r="A22" s="2" t="n">
        <v>46181</v>
      </c>
      <c r="B22" t="inlineStr">
        <is>
          <t>Sud</t>
        </is>
      </c>
      <c r="C22" t="inlineStr">
        <is>
          <t>Excel</t>
        </is>
      </c>
      <c r="D22" t="inlineStr">
        <is>
          <t>Manu</t>
        </is>
      </c>
      <c r="E22" t="n">
        <v>6</v>
      </c>
      <c r="F22" s="3" t="n">
        <v>2520</v>
      </c>
      <c r="G22" s="3" t="n">
        <v>1360</v>
      </c>
    </row>
    <row r="23">
      <c r="A23" s="2" t="n">
        <v>46186</v>
      </c>
      <c r="B23" t="inlineStr">
        <is>
          <t>Nord</t>
        </is>
      </c>
      <c r="C23" t="inlineStr">
        <is>
          <t>PowerPoint</t>
        </is>
      </c>
      <c r="D23" t="inlineStr">
        <is>
          <t>Julie</t>
        </is>
      </c>
      <c r="E23" t="n">
        <v>4</v>
      </c>
      <c r="F23" s="3" t="n">
        <v>1520</v>
      </c>
      <c r="G23" s="3" t="n">
        <v>1000</v>
      </c>
    </row>
    <row r="24">
      <c r="A24" s="2" t="n">
        <v>46187</v>
      </c>
      <c r="B24" t="inlineStr">
        <is>
          <t>Sud</t>
        </is>
      </c>
      <c r="C24" t="inlineStr">
        <is>
          <t>Outlook</t>
        </is>
      </c>
      <c r="D24" t="inlineStr">
        <is>
          <t>Karim</t>
        </is>
      </c>
      <c r="E24" t="n">
        <v>12</v>
      </c>
      <c r="F24" s="3" t="n">
        <v>3600</v>
      </c>
      <c r="G24" s="3" t="n">
        <v>1840</v>
      </c>
    </row>
    <row r="25">
      <c r="A25" s="2" t="n">
        <v>46197</v>
      </c>
      <c r="B25" t="inlineStr">
        <is>
          <t>Nord</t>
        </is>
      </c>
      <c r="C25" t="inlineStr">
        <is>
          <t>Excel</t>
        </is>
      </c>
      <c r="D25" t="inlineStr">
        <is>
          <t>Karim</t>
        </is>
      </c>
      <c r="E25" t="n">
        <v>6</v>
      </c>
      <c r="F25" s="3" t="n">
        <v>2520</v>
      </c>
      <c r="G25" s="3" t="n">
        <v>1360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1" customWidth="1" min="3" max="3"/>
  </cols>
  <sheetData>
    <row r="1">
      <c r="A1" t="inlineStr">
        <is>
          <t>Formateur</t>
        </is>
      </c>
      <c r="B1" t="inlineStr">
        <is>
          <t>Statut</t>
        </is>
      </c>
      <c r="C1" t="inlineStr">
        <is>
          <t>Tarif jour</t>
        </is>
      </c>
    </row>
    <row r="2">
      <c r="A2" t="inlineStr">
        <is>
          <t>Manu</t>
        </is>
      </c>
      <c r="B2" t="inlineStr">
        <is>
          <t>Salarié</t>
        </is>
      </c>
      <c r="C2" s="3" t="n">
        <v>450</v>
      </c>
    </row>
    <row r="3">
      <c r="A3" t="inlineStr">
        <is>
          <t>Julie</t>
        </is>
      </c>
      <c r="B3" t="inlineStr">
        <is>
          <t>Indépendant</t>
        </is>
      </c>
      <c r="C3" s="3" t="n">
        <v>520</v>
      </c>
    </row>
    <row r="4">
      <c r="A4" t="inlineStr">
        <is>
          <t>Karim</t>
        </is>
      </c>
      <c r="B4" t="inlineStr">
        <is>
          <t>Indépendant</t>
        </is>
      </c>
      <c r="C4" s="3" t="n">
        <v>480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Corrigé – résultats attendus (calculés par formules pour vérifier vos TCD)</t>
        </is>
      </c>
    </row>
    <row r="3">
      <c r="A3" s="5" t="inlineStr">
        <is>
          <t>Somme de Montant HT</t>
        </is>
      </c>
      <c r="B3" s="6" t="inlineStr">
        <is>
          <t>Est</t>
        </is>
      </c>
      <c r="C3" s="6" t="inlineStr">
        <is>
          <t>Nord</t>
        </is>
      </c>
      <c r="D3" s="6" t="inlineStr">
        <is>
          <t>Sud</t>
        </is>
      </c>
      <c r="E3" s="6" t="inlineStr">
        <is>
          <t>Total général</t>
        </is>
      </c>
    </row>
    <row r="4">
      <c r="A4" s="7" t="inlineStr">
        <is>
          <t>Excel</t>
        </is>
      </c>
      <c r="B4" s="8">
        <f>SUMIFS(Ventes[Montant HT],Ventes[Formation],"Excel",Ventes[Région],"Est")</f>
        <v/>
      </c>
      <c r="C4" s="8">
        <f>SUMIFS(Ventes[Montant HT],Ventes[Formation],"Excel",Ventes[Région],"Nord")</f>
        <v/>
      </c>
      <c r="D4" s="8">
        <f>SUMIFS(Ventes[Montant HT],Ventes[Formation],"Excel",Ventes[Région],"Sud")</f>
        <v/>
      </c>
      <c r="E4" s="8">
        <f>SUM(B4:D4)</f>
        <v/>
      </c>
    </row>
    <row r="5">
      <c r="A5" s="7" t="inlineStr">
        <is>
          <t>Outlook</t>
        </is>
      </c>
      <c r="B5" s="8">
        <f>SUMIFS(Ventes[Montant HT],Ventes[Formation],"Outlook",Ventes[Région],"Est")</f>
        <v/>
      </c>
      <c r="C5" s="8">
        <f>SUMIFS(Ventes[Montant HT],Ventes[Formation],"Outlook",Ventes[Région],"Nord")</f>
        <v/>
      </c>
      <c r="D5" s="8">
        <f>SUMIFS(Ventes[Montant HT],Ventes[Formation],"Outlook",Ventes[Région],"Sud")</f>
        <v/>
      </c>
      <c r="E5" s="8">
        <f>SUM(B5:D5)</f>
        <v/>
      </c>
    </row>
    <row r="6">
      <c r="A6" s="7" t="inlineStr">
        <is>
          <t>PowerPoint</t>
        </is>
      </c>
      <c r="B6" s="8">
        <f>SUMIFS(Ventes[Montant HT],Ventes[Formation],"PowerPoint",Ventes[Région],"Est")</f>
        <v/>
      </c>
      <c r="C6" s="8">
        <f>SUMIFS(Ventes[Montant HT],Ventes[Formation],"PowerPoint",Ventes[Région],"Nord")</f>
        <v/>
      </c>
      <c r="D6" s="8">
        <f>SUMIFS(Ventes[Montant HT],Ventes[Formation],"PowerPoint",Ventes[Région],"Sud")</f>
        <v/>
      </c>
      <c r="E6" s="8">
        <f>SUM(B6:D6)</f>
        <v/>
      </c>
    </row>
    <row r="7">
      <c r="A7" s="7" t="inlineStr">
        <is>
          <t>Word</t>
        </is>
      </c>
      <c r="B7" s="8">
        <f>SUMIFS(Ventes[Montant HT],Ventes[Formation],"Word",Ventes[Région],"Est")</f>
        <v/>
      </c>
      <c r="C7" s="8">
        <f>SUMIFS(Ventes[Montant HT],Ventes[Formation],"Word",Ventes[Région],"Nord")</f>
        <v/>
      </c>
      <c r="D7" s="8">
        <f>SUMIFS(Ventes[Montant HT],Ventes[Formation],"Word",Ventes[Région],"Sud")</f>
        <v/>
      </c>
      <c r="E7" s="8">
        <f>SUM(B7:D7)</f>
        <v/>
      </c>
    </row>
    <row r="8">
      <c r="A8" s="7" t="inlineStr">
        <is>
          <t>Total général</t>
        </is>
      </c>
      <c r="B8" s="8">
        <f>SUMIFS(Ventes[Montant HT],Ventes[Région],"Est")</f>
        <v/>
      </c>
      <c r="C8" s="8">
        <f>SUMIFS(Ventes[Montant HT],Ventes[Région],"Nord")</f>
        <v/>
      </c>
      <c r="D8" s="8">
        <f>SUMIFS(Ventes[Montant HT],Ventes[Région],"Sud")</f>
        <v/>
      </c>
      <c r="E8" s="8">
        <f>SUM(B8:D8)</f>
        <v/>
      </c>
    </row>
    <row r="10">
      <c r="A10" s="5" t="inlineStr">
        <is>
          <t>% du total général</t>
        </is>
      </c>
    </row>
    <row r="11">
      <c r="A11" t="inlineStr">
        <is>
          <t>Excel</t>
        </is>
      </c>
      <c r="B11" s="9">
        <f>E4/$E$8</f>
        <v/>
      </c>
    </row>
    <row r="12">
      <c r="A12" t="inlineStr">
        <is>
          <t>Outlook</t>
        </is>
      </c>
      <c r="B12" s="9">
        <f>E5/$E$8</f>
        <v/>
      </c>
    </row>
    <row r="13">
      <c r="A13" t="inlineStr">
        <is>
          <t>PowerPoint</t>
        </is>
      </c>
      <c r="B13" s="9">
        <f>E6/$E$8</f>
        <v/>
      </c>
    </row>
    <row r="14">
      <c r="A14" t="inlineStr">
        <is>
          <t>Word</t>
        </is>
      </c>
      <c r="B14" s="9">
        <f>E7/$E$8</f>
        <v/>
      </c>
    </row>
    <row r="16">
      <c r="A16" s="5" t="inlineStr">
        <is>
          <t>Par trimestre</t>
        </is>
      </c>
    </row>
    <row r="17">
      <c r="A17" t="inlineStr">
        <is>
          <t>Trim1</t>
        </is>
      </c>
      <c r="B17" s="3">
        <f>SUMIFS(Ventes[Montant HT],Ventes[Date],"&lt;"&amp;DATE(2026,4,1))</f>
        <v/>
      </c>
    </row>
    <row r="18">
      <c r="A18" t="inlineStr">
        <is>
          <t>Trim2</t>
        </is>
      </c>
      <c r="B18" s="3">
        <f>SUMIFS(Ventes[Montant HT],Ventes[Date],"&gt;="&amp;DATE(2026,4,1))</f>
        <v/>
      </c>
    </row>
    <row r="20">
      <c r="A20" s="5" t="inlineStr">
        <is>
          <t>Champ calculé Marge = 'Montant HT' - Coût</t>
        </is>
      </c>
    </row>
    <row r="21">
      <c r="A21" t="inlineStr">
        <is>
          <t>Marge totale</t>
        </is>
      </c>
      <c r="B21" s="3">
        <f>SUM(Ventes[Montant HT])-SUM(Ventes[Coût])</f>
        <v/>
      </c>
    </row>
    <row r="23">
      <c r="A23" s="5" t="inlineStr">
        <is>
          <t>Par statut (relation Ventes ↔ Formateurs)</t>
        </is>
      </c>
    </row>
    <row r="24">
      <c r="A24" t="inlineStr">
        <is>
          <t>Salarié</t>
        </is>
      </c>
      <c r="B24" s="3">
        <f>SUMPRODUCT(Ventes[Montant HT]*(COUNTIFS(Formateurs[Formateur],Ventes[Formateur],Formateurs[Statut],"Salarié")&gt;0))</f>
        <v/>
      </c>
    </row>
    <row r="25">
      <c r="A25" t="inlineStr">
        <is>
          <t>Indépendant</t>
        </is>
      </c>
      <c r="B25" s="3">
        <f>SUMPRODUCT(Ventes[Montant HT]*(COUNTIFS(Formateurs[Formateur],Ventes[Formateur],Formateurs[Statut],"Indépendant")&gt;0))</f>
        <v/>
      </c>
    </row>
    <row r="27">
      <c r="A27" s="10" t="inlineStr">
        <is>
          <t>Après ajout de la vente de juillet et actualisation, le total général passe à 57 050 € (ces formules suivent le tableau automatiquement).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2026-09-27T18:12:33Z</dcterms:created>
  <dcterms:modified xmlns:dcterms="http://purl.org/dc/terms/" xmlns:xsi="http://www.w3.org/2001/XMLSchema-instance" xsi:type="dcterms:W3CDTF">2026-09-27T18:12:33Z</dcterms:modified>
</cp:coreProperties>
</file>