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s" sheetId="1" state="visible" r:id="rId1"/>
    <sheet xmlns:r="http://schemas.openxmlformats.org/officeDocument/2006/relationships" name="Logistique" sheetId="2" state="visible" r:id="rId2"/>
    <sheet xmlns:r="http://schemas.openxmlformats.org/officeDocument/2006/relationships" name="Corrigé Devis" sheetId="3" state="visible" r:id="rId3"/>
    <sheet xmlns:r="http://schemas.openxmlformats.org/officeDocument/2006/relationships" name="Corrigé Logistiqu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0 €"/>
    <numFmt numFmtId="165" formatCode="#,##0.00 €"/>
    <numFmt numFmtId="166" formatCode="0.0"/>
    <numFmt numFmtId="167" formatCode="#,##0 €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color rgb="00003A6C"/>
      <sz val="13"/>
    </font>
  </fonts>
  <fills count="5">
    <fill>
      <patternFill/>
    </fill>
    <fill>
      <patternFill patternType="gray125"/>
    </fill>
    <fill>
      <patternFill patternType="solid">
        <fgColor rgb="00003A6C"/>
      </patternFill>
    </fill>
    <fill>
      <patternFill patternType="solid">
        <fgColor rgb="00F2F2F2"/>
      </patternFill>
    </fill>
    <fill>
      <patternFill patternType="solid">
        <fgColor rgb="00FFF6D9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4" fillId="0" borderId="0" pivotButton="0" quotePrefix="0" xfId="0"/>
    <xf numFmtId="0" fontId="2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4" borderId="1" pivotButton="0" quotePrefix="0" xfId="0"/>
    <xf numFmtId="165" fontId="0" fillId="3" borderId="1" pivotButton="0" quotePrefix="0" xfId="0"/>
    <xf numFmtId="0" fontId="2" fillId="0" borderId="0" pivotButton="0" quotePrefix="0" xfId="0"/>
    <xf numFmtId="0" fontId="3" fillId="0" borderId="0" pivotButton="0" quotePrefix="0" xfId="0"/>
    <xf numFmtId="165" fontId="3" fillId="4" borderId="1" pivotButton="0" quotePrefix="0" xfId="0"/>
    <xf numFmtId="165" fontId="3" fillId="3" borderId="1" pivotButton="0" quotePrefix="0" xfId="0"/>
    <xf numFmtId="165" fontId="0" fillId="0" borderId="0" pivotButton="0" quotePrefix="0" xfId="0"/>
    <xf numFmtId="1" fontId="0" fillId="0" borderId="1" pivotButton="0" quotePrefix="0" xfId="0"/>
    <xf numFmtId="1" fontId="0" fillId="4" borderId="1" pivotButton="0" quotePrefix="0" xfId="0"/>
    <xf numFmtId="166" fontId="0" fillId="0" borderId="1" pivotButton="0" quotePrefix="0" xfId="0"/>
    <xf numFmtId="166" fontId="0" fillId="4" borderId="1" pivotButton="0" quotePrefix="0" xfId="0"/>
    <xf numFmtId="165" fontId="0" fillId="0" borderId="1" pivotButton="0" quotePrefix="0" xfId="0"/>
    <xf numFmtId="167" fontId="0" fillId="4" borderId="1" pivotButton="0" quotePrefix="0" xfId="0"/>
    <xf numFmtId="165" fontId="3" fillId="0" borderId="1" pivotButton="0" quotePrefix="0" xfId="0"/>
    <xf numFmtId="167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24" customWidth="1" min="1" max="1"/>
    <col width="6" customWidth="1" min="2" max="2"/>
    <col width="12" customWidth="1" min="3" max="3"/>
    <col width="20" customWidth="1" min="4" max="4"/>
    <col width="3" customWidth="1" min="5" max="5"/>
    <col width="16" customWidth="1" min="6" max="6"/>
    <col width="3" customWidth="1" min="7" max="7"/>
    <col width="70" customWidth="1" min="8" max="8"/>
  </cols>
  <sheetData>
    <row r="1">
      <c r="A1" s="1" t="inlineStr">
        <is>
          <t>Désignation</t>
        </is>
      </c>
      <c r="B1" s="1" t="inlineStr">
        <is>
          <t>Qté</t>
        </is>
      </c>
      <c r="C1" s="1" t="inlineStr">
        <is>
          <t>PU HT</t>
        </is>
      </c>
      <c r="D1" s="1" t="inlineStr">
        <is>
          <t>Montant HT (ARRONDI)</t>
        </is>
      </c>
      <c r="F1" s="1" t="inlineStr">
        <is>
          <t>Sans ARRONDI</t>
        </is>
      </c>
      <c r="H1" s="2" t="inlineStr">
        <is>
          <t>Consignes</t>
        </is>
      </c>
    </row>
    <row r="2">
      <c r="A2" s="3" t="inlineStr">
        <is>
          <t>Formation Excel (h)</t>
        </is>
      </c>
      <c r="B2" s="4" t="n">
        <v>3</v>
      </c>
      <c r="C2" s="5" t="n">
        <v>124.165</v>
      </c>
      <c r="D2" s="6" t="n"/>
      <c r="F2" s="7">
        <f>B2*C2</f>
        <v/>
      </c>
      <c r="H2" s="8" t="inlineStr">
        <is>
          <t>1. En D2 : =ARRONDI(B2*C2;2), recopiez jusqu'en D5.</t>
        </is>
      </c>
    </row>
    <row r="3">
      <c r="A3" s="3" t="inlineStr">
        <is>
          <t>Formation Word (h)</t>
        </is>
      </c>
      <c r="B3" s="4" t="n">
        <v>7</v>
      </c>
      <c r="C3" s="5" t="n">
        <v>98.33499999999999</v>
      </c>
      <c r="D3" s="6" t="n"/>
      <c r="F3" s="7">
        <f>B3*C3</f>
        <v/>
      </c>
      <c r="H3" s="8" t="inlineStr">
        <is>
          <t>2. D6 : =SOMME(D2:D5) → 2 097,62 €. D7 : =ARRONDI(D6*20%;2) → 419,52 €. D8 : =D6+D7 → 2 517,14 €.</t>
        </is>
      </c>
    </row>
    <row r="4">
      <c r="A4" s="3" t="inlineStr">
        <is>
          <t>Support de cours</t>
        </is>
      </c>
      <c r="B4" s="4" t="n">
        <v>5</v>
      </c>
      <c r="C4" s="5" t="n">
        <v>120.605</v>
      </c>
      <c r="D4" s="6" t="n"/>
      <c r="F4" s="7">
        <f>B4*C4</f>
        <v/>
      </c>
      <c r="H4" s="8" t="inlineStr">
        <is>
          <t>3. Colonne F (grisée) : les mêmes calculs sans ARRONDI, affichés à 2 décimales.</t>
        </is>
      </c>
    </row>
    <row r="5">
      <c r="A5" s="3" t="inlineStr">
        <is>
          <t>Certification TOSA</t>
        </is>
      </c>
      <c r="B5" s="4" t="n">
        <v>1</v>
      </c>
      <c r="C5" s="5" t="n">
        <v>433.735</v>
      </c>
      <c r="D5" s="6" t="n"/>
      <c r="F5" s="7">
        <f>B5*C5</f>
        <v/>
      </c>
      <c r="H5" s="8" t="inlineStr">
        <is>
          <t xml:space="preserve">   Comparez F10 (2 097,62 €, somme des lignes affichées) et F6 (2 097,60 € affiché) : 2 centimes d'écart.</t>
        </is>
      </c>
    </row>
    <row r="6">
      <c r="A6" s="9" t="inlineStr">
        <is>
          <t>Total HT</t>
        </is>
      </c>
      <c r="D6" s="10" t="n"/>
      <c r="F6" s="11">
        <f>SUM(F2:F5)</f>
        <v/>
      </c>
    </row>
    <row r="7">
      <c r="A7" s="9" t="inlineStr">
        <is>
          <t>TVA 20 %</t>
        </is>
      </c>
      <c r="D7" s="10" t="n"/>
      <c r="F7" s="11">
        <f>F6*20%</f>
        <v/>
      </c>
    </row>
    <row r="8">
      <c r="A8" s="9" t="inlineStr">
        <is>
          <t>Total TTC</t>
        </is>
      </c>
      <c r="D8" s="10" t="n"/>
      <c r="F8" s="11">
        <f>F6+F7</f>
        <v/>
      </c>
    </row>
    <row r="10">
      <c r="A10" s="8" t="inlineStr">
        <is>
          <t>Somme des lignes affichées de F (à comparer avec F6) :</t>
        </is>
      </c>
      <c r="F10" s="12">
        <f>SUM(ROUND(F2,2),ROUND(F3,2),ROUND(F4,2),ROUND(F5,2))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70" customWidth="1" min="4" max="4"/>
  </cols>
  <sheetData>
    <row r="1">
      <c r="A1" s="9" t="inlineStr">
        <is>
          <t>Stagiaires inscrits</t>
        </is>
      </c>
      <c r="B1" s="13" t="n">
        <v>38</v>
      </c>
      <c r="D1" s="8" t="inlineStr">
        <is>
          <t>Consignes : complétez les cellules jaunes de la colonne B.</t>
        </is>
      </c>
    </row>
    <row r="2">
      <c r="A2" s="8" t="inlineStr">
        <is>
          <t>Salles de 12 places</t>
        </is>
      </c>
      <c r="B2" s="14" t="n"/>
      <c r="D2" s="8" t="inlineStr">
        <is>
          <t>B2 : =ARRONDI.SUP(B1/12;0) → 4</t>
        </is>
      </c>
    </row>
    <row r="3">
      <c r="A3" s="8" t="inlineStr">
        <is>
          <t>Manuels (paquets de 5)</t>
        </is>
      </c>
      <c r="B3" s="14" t="n"/>
      <c r="D3" s="8" t="inlineStr">
        <is>
          <t>B3 : =PLAFOND.MATH(B1;5) → 40</t>
        </is>
      </c>
    </row>
    <row r="4">
      <c r="A4" s="8" t="inlineStr">
        <is>
          <t>Groupes complets de 8</t>
        </is>
      </c>
      <c r="B4" s="14" t="n"/>
      <c r="D4" s="8" t="inlineStr">
        <is>
          <t>B4 : =ARRONDI.INF(B1/8;0) → 4</t>
        </is>
      </c>
    </row>
    <row r="5">
      <c r="A5" s="9" t="inlineStr">
        <is>
          <t>Durée réelle (h)</t>
        </is>
      </c>
      <c r="B5" s="15" t="n">
        <v>2.3</v>
      </c>
      <c r="D5" s="8" t="inlineStr">
        <is>
          <t>B6 : =ARRONDI.AU.MULTIPLE(B5;0,5) → 2,5</t>
        </is>
      </c>
    </row>
    <row r="6">
      <c r="A6" s="8" t="inlineStr">
        <is>
          <t>Durée à la demi-heure</t>
        </is>
      </c>
      <c r="B6" s="16" t="n"/>
      <c r="D6" s="8" t="inlineStr">
        <is>
          <t>B7 : =ARRONDI.SUP(B5;0) → 3</t>
        </is>
      </c>
    </row>
    <row r="7">
      <c r="A7" s="8" t="inlineStr">
        <is>
          <t>Durée à l'heure entamée</t>
        </is>
      </c>
      <c r="B7" s="14" t="n"/>
      <c r="D7" s="8" t="inlineStr">
        <is>
          <t>B9 : =ARRONDI(B8;-3) → 49 000 €</t>
        </is>
      </c>
    </row>
    <row r="8">
      <c r="A8" s="9" t="inlineStr">
        <is>
          <t>Budget annuel</t>
        </is>
      </c>
      <c r="B8" s="17" t="n">
        <v>48763.2</v>
      </c>
      <c r="D8" s="8" t="inlineStr">
        <is>
          <t>B10 : =TRONQUE(B8) → 48 763 €</t>
        </is>
      </c>
    </row>
    <row r="9">
      <c r="A9" s="8" t="inlineStr">
        <is>
          <t>Budget au millier</t>
        </is>
      </c>
      <c r="B9" s="18" t="n"/>
    </row>
    <row r="10">
      <c r="A10" s="8" t="inlineStr">
        <is>
          <t>Budget tronqué à l'unité</t>
        </is>
      </c>
      <c r="B10" s="1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6" customWidth="1" min="2" max="2"/>
    <col width="12" customWidth="1" min="3" max="3"/>
    <col width="20" customWidth="1" min="4" max="4"/>
    <col width="3" customWidth="1" min="5" max="5"/>
    <col width="16" customWidth="1" min="6" max="6"/>
    <col width="3" customWidth="1" min="7" max="7"/>
    <col width="70" customWidth="1" min="8" max="8"/>
  </cols>
  <sheetData>
    <row r="1">
      <c r="A1" s="1" t="inlineStr">
        <is>
          <t>Désignation</t>
        </is>
      </c>
      <c r="B1" s="1" t="inlineStr">
        <is>
          <t>Qté</t>
        </is>
      </c>
      <c r="C1" s="1" t="inlineStr">
        <is>
          <t>PU HT</t>
        </is>
      </c>
      <c r="D1" s="1" t="inlineStr">
        <is>
          <t>Montant HT (ARRONDI)</t>
        </is>
      </c>
      <c r="F1" s="1" t="inlineStr">
        <is>
          <t>Sans ARRONDI</t>
        </is>
      </c>
    </row>
    <row r="2">
      <c r="A2" s="3" t="inlineStr">
        <is>
          <t>Formation Excel (h)</t>
        </is>
      </c>
      <c r="B2" s="4" t="n">
        <v>3</v>
      </c>
      <c r="C2" s="5" t="n">
        <v>124.165</v>
      </c>
      <c r="D2" s="17">
        <f>ROUND(B2*C2,2)</f>
        <v/>
      </c>
      <c r="F2" s="7">
        <f>B2*C2</f>
        <v/>
      </c>
    </row>
    <row r="3">
      <c r="A3" s="3" t="inlineStr">
        <is>
          <t>Formation Word (h)</t>
        </is>
      </c>
      <c r="B3" s="4" t="n">
        <v>7</v>
      </c>
      <c r="C3" s="5" t="n">
        <v>98.33499999999999</v>
      </c>
      <c r="D3" s="17">
        <f>ROUND(B3*C3,2)</f>
        <v/>
      </c>
      <c r="F3" s="7">
        <f>B3*C3</f>
        <v/>
      </c>
    </row>
    <row r="4">
      <c r="A4" s="3" t="inlineStr">
        <is>
          <t>Support de cours</t>
        </is>
      </c>
      <c r="B4" s="4" t="n">
        <v>5</v>
      </c>
      <c r="C4" s="5" t="n">
        <v>120.605</v>
      </c>
      <c r="D4" s="17">
        <f>ROUND(B4*C4,2)</f>
        <v/>
      </c>
      <c r="F4" s="7">
        <f>B4*C4</f>
        <v/>
      </c>
    </row>
    <row r="5">
      <c r="A5" s="3" t="inlineStr">
        <is>
          <t>Certification TOSA</t>
        </is>
      </c>
      <c r="B5" s="4" t="n">
        <v>1</v>
      </c>
      <c r="C5" s="5" t="n">
        <v>433.735</v>
      </c>
      <c r="D5" s="17">
        <f>ROUND(B5*C5,2)</f>
        <v/>
      </c>
      <c r="F5" s="7">
        <f>B5*C5</f>
        <v/>
      </c>
    </row>
    <row r="6">
      <c r="A6" s="9" t="inlineStr">
        <is>
          <t>Total HT</t>
        </is>
      </c>
      <c r="D6" s="19">
        <f>SUM(D2:D5)</f>
        <v/>
      </c>
      <c r="F6" s="11">
        <f>SUM(F2:F5)</f>
        <v/>
      </c>
    </row>
    <row r="7">
      <c r="A7" s="9" t="inlineStr">
        <is>
          <t>TVA 20 %</t>
        </is>
      </c>
      <c r="D7" s="19">
        <f>ROUND(D6*20%,2)</f>
        <v/>
      </c>
      <c r="F7" s="11">
        <f>F6*20%</f>
        <v/>
      </c>
    </row>
    <row r="8">
      <c r="A8" s="9" t="inlineStr">
        <is>
          <t>Total TTC</t>
        </is>
      </c>
      <c r="D8" s="19">
        <f>D6+D7</f>
        <v/>
      </c>
      <c r="F8" s="11">
        <f>F6+F7</f>
        <v/>
      </c>
    </row>
    <row r="10">
      <c r="A10" s="8" t="inlineStr">
        <is>
          <t>Somme des lignes affichées de F (à comparer avec F6) :</t>
        </is>
      </c>
      <c r="F10" s="12">
        <f>SUM(ROUND(F2,2),ROUND(F3,2),ROUND(F4,2),ROUND(F5,2))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70" customWidth="1" min="4" max="4"/>
  </cols>
  <sheetData>
    <row r="1">
      <c r="A1" s="9" t="inlineStr">
        <is>
          <t>Stagiaires inscrits</t>
        </is>
      </c>
      <c r="B1" s="13" t="n">
        <v>38</v>
      </c>
    </row>
    <row r="2">
      <c r="A2" s="8" t="inlineStr">
        <is>
          <t>Salles de 12 places</t>
        </is>
      </c>
      <c r="B2" s="13">
        <f>ROUNDUP(B1/12,0)</f>
        <v/>
      </c>
    </row>
    <row r="3">
      <c r="A3" s="8" t="inlineStr">
        <is>
          <t>Manuels (paquets de 5)</t>
        </is>
      </c>
      <c r="B3" s="13">
        <f>_xlfn.CEILING.MATH(B1,5)</f>
        <v/>
      </c>
    </row>
    <row r="4">
      <c r="A4" s="8" t="inlineStr">
        <is>
          <t>Groupes complets de 8</t>
        </is>
      </c>
      <c r="B4" s="13">
        <f>ROUNDDOWN(B1/8,0)</f>
        <v/>
      </c>
    </row>
    <row r="5">
      <c r="A5" s="9" t="inlineStr">
        <is>
          <t>Durée réelle (h)</t>
        </is>
      </c>
      <c r="B5" s="15" t="n">
        <v>2.3</v>
      </c>
    </row>
    <row r="6">
      <c r="A6" s="8" t="inlineStr">
        <is>
          <t>Durée à la demi-heure</t>
        </is>
      </c>
      <c r="B6" s="15">
        <f>MROUND(B5,0.5)</f>
        <v/>
      </c>
    </row>
    <row r="7">
      <c r="A7" s="8" t="inlineStr">
        <is>
          <t>Durée à l'heure entamée</t>
        </is>
      </c>
      <c r="B7" s="13">
        <f>ROUNDUP(B5,0)</f>
        <v/>
      </c>
    </row>
    <row r="8">
      <c r="A8" s="9" t="inlineStr">
        <is>
          <t>Budget annuel</t>
        </is>
      </c>
      <c r="B8" s="17" t="n">
        <v>48763.2</v>
      </c>
    </row>
    <row r="9">
      <c r="A9" s="8" t="inlineStr">
        <is>
          <t>Budget au millier</t>
        </is>
      </c>
      <c r="B9" s="20">
        <f>ROUND(B8,-3)</f>
        <v/>
      </c>
    </row>
    <row r="10">
      <c r="A10" s="8" t="inlineStr">
        <is>
          <t>Budget tronqué à l'unité</t>
        </is>
      </c>
      <c r="B10" s="20">
        <f>TRUNC(B8)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2026-09-27T09:10:24Z</dcterms:created>
  <dcterms:modified xmlns:dcterms="http://purl.org/dc/terms/" xmlns:xsi="http://www.w3.org/2001/XMLSchema-instance" xsi:type="dcterms:W3CDTF">2026-09-27T09:10:24Z</dcterms:modified>
</cp:coreProperties>
</file>